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amrabesparing-my.sharepoint.com/personal/urban_hamrabesparingsskog_se/Documents/Skrivbordet/"/>
    </mc:Choice>
  </mc:AlternateContent>
  <xr:revisionPtr revIDLastSave="9" documentId="8_{F8F3324F-66D9-4535-B5F5-6DB4FF9F7E8C}" xr6:coauthVersionLast="47" xr6:coauthVersionMax="47" xr10:uidLastSave="{7F7565D3-17F0-4295-8D34-45B967FBB221}"/>
  <bookViews>
    <workbookView xWindow="-120" yWindow="-120" windowWidth="29040" windowHeight="17520" activeTab="3" xr2:uid="{00000000-000D-0000-FFFF-FFFF00000000}"/>
  </bookViews>
  <sheets>
    <sheet name="Bas" sheetId="3" r:id="rId1"/>
    <sheet name="Entreprenad" sheetId="4" r:id="rId2"/>
    <sheet name="Elproduktion" sheetId="5" r:id="rId3"/>
    <sheet name="Alla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5" l="1"/>
  <c r="C59" i="5"/>
  <c r="D54" i="5"/>
  <c r="C54" i="5"/>
  <c r="D50" i="5"/>
  <c r="C50" i="5"/>
  <c r="D44" i="5"/>
  <c r="C44" i="5"/>
  <c r="D20" i="5"/>
  <c r="C20" i="5"/>
  <c r="D9" i="5"/>
  <c r="D10" i="5" s="1"/>
  <c r="C9" i="5"/>
  <c r="C10" i="5" s="1"/>
  <c r="D25" i="4"/>
  <c r="C25" i="4"/>
  <c r="D20" i="4"/>
  <c r="D26" i="4" s="1"/>
  <c r="C20" i="4"/>
  <c r="D13" i="4"/>
  <c r="C13" i="4"/>
  <c r="D7" i="4"/>
  <c r="D8" i="4" s="1"/>
  <c r="C7" i="4"/>
  <c r="C8" i="4" s="1"/>
  <c r="D108" i="3"/>
  <c r="C108" i="3"/>
  <c r="D103" i="3"/>
  <c r="C103" i="3"/>
  <c r="B15" i="7" s="1"/>
  <c r="D96" i="3"/>
  <c r="C96" i="3"/>
  <c r="D69" i="3"/>
  <c r="C69" i="3"/>
  <c r="D21" i="3"/>
  <c r="C21" i="3"/>
  <c r="B5" i="7" s="1"/>
  <c r="D10" i="3"/>
  <c r="D22" i="3" s="1"/>
  <c r="C10" i="3"/>
  <c r="C22" i="3" s="1"/>
  <c r="C55" i="5" l="1"/>
  <c r="C61" i="5" s="1"/>
  <c r="D55" i="5"/>
  <c r="D61" i="5" s="1"/>
  <c r="D4" i="7"/>
  <c r="D6" i="7" s="1"/>
  <c r="C26" i="4"/>
  <c r="C28" i="4"/>
  <c r="D28" i="4"/>
  <c r="C88" i="3"/>
  <c r="C31" i="3"/>
  <c r="D88" i="3"/>
  <c r="D31" i="3"/>
  <c r="C97" i="3" l="1"/>
  <c r="C110" i="3" s="1"/>
  <c r="D97" i="3"/>
  <c r="D110" i="3" s="1"/>
  <c r="D11" i="7"/>
  <c r="D12" i="7"/>
  <c r="C11" i="7"/>
  <c r="C9" i="7"/>
  <c r="B12" i="7"/>
  <c r="D10" i="7"/>
  <c r="D9" i="7"/>
  <c r="B10" i="7"/>
  <c r="B9" i="7"/>
  <c r="B4" i="7"/>
  <c r="B6" i="7" s="1"/>
  <c r="C10" i="7" l="1"/>
  <c r="C13" i="7" s="1"/>
  <c r="C4" i="7"/>
  <c r="C6" i="7" s="1"/>
  <c r="B11" i="7"/>
  <c r="B13" i="7" s="1"/>
  <c r="B17" i="7" s="1"/>
  <c r="D13" i="7"/>
  <c r="D17" i="7" s="1"/>
  <c r="C17" i="7" l="1"/>
  <c r="E6" i="7"/>
  <c r="E13" i="7"/>
  <c r="XFC9" i="5"/>
  <c r="E17" i="7" l="1"/>
</calcChain>
</file>

<file path=xl/sharedStrings.xml><?xml version="1.0" encoding="utf-8"?>
<sst xmlns="http://schemas.openxmlformats.org/spreadsheetml/2006/main" count="213" uniqueCount="146">
  <si>
    <t>Försäljning</t>
  </si>
  <si>
    <t>Försäljning, skog på rot</t>
  </si>
  <si>
    <t>Budget</t>
  </si>
  <si>
    <t>Summa försäljning</t>
  </si>
  <si>
    <t>Övriga rörelseintäkter</t>
  </si>
  <si>
    <t>Övriga ersättningar och intäkter</t>
  </si>
  <si>
    <t>SUMMA RÖRELSEINTÄKTER</t>
  </si>
  <si>
    <t>RÖRELSEKOSTNADER</t>
  </si>
  <si>
    <t>Material och varor</t>
  </si>
  <si>
    <t>Skogsvård</t>
  </si>
  <si>
    <t>Förändring skuld skogsvård</t>
  </si>
  <si>
    <t>Ankomsregistrering fakturor</t>
  </si>
  <si>
    <t>Övriga externa rörelseutgifter</t>
  </si>
  <si>
    <t>Dataprogramvaror</t>
  </si>
  <si>
    <t>Interna bil och traktor kostnader</t>
  </si>
  <si>
    <t>Främmande tjänster</t>
  </si>
  <si>
    <t>Tidningar, tidskrifter och facklitt</t>
  </si>
  <si>
    <t>Föreningsavgifter, avdragsgilla</t>
  </si>
  <si>
    <t>Summa övriga externa rörelseutgifter</t>
  </si>
  <si>
    <t>Utgifter för personal</t>
  </si>
  <si>
    <t>Utbildning</t>
  </si>
  <si>
    <t>Summa utgifter för personal</t>
  </si>
  <si>
    <t>SUMMA RÖRELSEKOSTNADER</t>
  </si>
  <si>
    <t>Arrendeintäkter ej moms</t>
  </si>
  <si>
    <t>Arrendeintäkter moms</t>
  </si>
  <si>
    <t>Entreprenaader</t>
  </si>
  <si>
    <t>Stadsbidrag, bidragsväger</t>
  </si>
  <si>
    <t>RÖRELSEINTÄKTER</t>
  </si>
  <si>
    <t>Inköp av entreprenadmaterial</t>
  </si>
  <si>
    <t>Summa material och varor</t>
  </si>
  <si>
    <t>Fastighetsskatt</t>
  </si>
  <si>
    <t xml:space="preserve">Interna bil och traktor kostnader </t>
  </si>
  <si>
    <t>Interna personalkostnader</t>
  </si>
  <si>
    <t>RÖRELSERESULTAT</t>
  </si>
  <si>
    <t>Summa övriga rörelseintäkter</t>
  </si>
  <si>
    <t>Avskrivningar/nedskrivningar</t>
  </si>
  <si>
    <t>Summa avskrivning/nedskrivning</t>
  </si>
  <si>
    <t>Väguderhåll, vinter</t>
  </si>
  <si>
    <t>Vägunderhåll, sommar</t>
  </si>
  <si>
    <t>Telefonkommunikation</t>
  </si>
  <si>
    <t>Lön till kollektivanstllda</t>
  </si>
  <si>
    <t>Lön till kollektivanställda för ej arb</t>
  </si>
  <si>
    <t>Förändring semesterlöneskuld</t>
  </si>
  <si>
    <t>Bilersättningar, skattefri</t>
  </si>
  <si>
    <t>Bilersättningar, skattepliktig</t>
  </si>
  <si>
    <t>Övriga kostnadsersättningar och förmåner</t>
  </si>
  <si>
    <t>Premier för pensionsförs, hos Collectum</t>
  </si>
  <si>
    <t>Förändring sociala avgifter löneskuld</t>
  </si>
  <si>
    <t>Särskild löneskatt</t>
  </si>
  <si>
    <t>Premier Fora pensionsdel</t>
  </si>
  <si>
    <t>Avskrivningar på byggnader</t>
  </si>
  <si>
    <t>Avskrivningar på inventarier</t>
  </si>
  <si>
    <t>Avskrivningar på markanläggningar, vägar</t>
  </si>
  <si>
    <t>Avskrivningar på  bilar och traktor</t>
  </si>
  <si>
    <t>Jaktkort, arrenden och fallavgifter</t>
  </si>
  <si>
    <t>Dataprogramskostnader</t>
  </si>
  <si>
    <t>Reparation och underhåll inventarier</t>
  </si>
  <si>
    <t>Portokostnader</t>
  </si>
  <si>
    <t>Styrelsearvoden</t>
  </si>
  <si>
    <t>Styrelsearvoden, särskild löneskatt</t>
  </si>
  <si>
    <t>Redovisningstjänster</t>
  </si>
  <si>
    <t>Bankkostnader</t>
  </si>
  <si>
    <t>Föreningsavgifter, ej avdragsgilla</t>
  </si>
  <si>
    <t>Premier för marknadsförsäkringar</t>
  </si>
  <si>
    <t>Sjuk- och hälsovård</t>
  </si>
  <si>
    <t>Ränteintäkter</t>
  </si>
  <si>
    <t>FINANSIELLA INTÄKTER/KOSTNADER</t>
  </si>
  <si>
    <t>SUMMA FINANSIELLA INTÄKTER/KOSTNADER</t>
  </si>
  <si>
    <t>Hyra inventarier och verktyg</t>
  </si>
  <si>
    <t>Självrisk vid skada</t>
  </si>
  <si>
    <t>Passningstjänst för snöröjning</t>
  </si>
  <si>
    <t>Reparation och underhåll av elnät</t>
  </si>
  <si>
    <t>Befarade kundförluster</t>
  </si>
  <si>
    <t>IT-tjänster Rejlers</t>
  </si>
  <si>
    <t>Tidningar, tidskrifter, fackliteratur</t>
  </si>
  <si>
    <t>Föreningsavgift, avdragsgill</t>
  </si>
  <si>
    <t>Övriga externa kostnader</t>
  </si>
  <si>
    <t>Beredskapsersättning</t>
  </si>
  <si>
    <t>Avskrivningar elnät</t>
  </si>
  <si>
    <t>Marerial och varor</t>
  </si>
  <si>
    <t>Avskrivning/nedskrivning</t>
  </si>
  <si>
    <t>Lagstadgade sociala avgifter</t>
  </si>
  <si>
    <t>Hamra Besparingsskog Basverksamheten</t>
  </si>
  <si>
    <t>Hamra Besparingsskog Avdelning Entreprenad</t>
  </si>
  <si>
    <t>Basverksamheten</t>
  </si>
  <si>
    <t>Entreprenad</t>
  </si>
  <si>
    <t>Förbruknings material och verktyg</t>
  </si>
  <si>
    <t>Redovisningstjänster, myndighetsrapporter</t>
  </si>
  <si>
    <t>Drift och underhåll fastigheter</t>
  </si>
  <si>
    <t>Hyra maskiner och inventarier</t>
  </si>
  <si>
    <t>Försäkring och skatt, traktor och personbilar</t>
  </si>
  <si>
    <t>Reparation och underhåll, traktor och personbilar</t>
  </si>
  <si>
    <t>Telefon och data kommunikation</t>
  </si>
  <si>
    <t>El, vägbelysning och fastigheter</t>
  </si>
  <si>
    <t>Drivmedel, traktor och personbilar</t>
  </si>
  <si>
    <t>Representation, intern och extern, avdragsgill</t>
  </si>
  <si>
    <t>Representation, intern och extern, ej avdragsgill</t>
  </si>
  <si>
    <t>Möten och övrigt fika</t>
  </si>
  <si>
    <t>Förbrukningsmaterial, skyddsutrustning och verktyg</t>
  </si>
  <si>
    <t>Bidrag, föreningar, stipendiater och kultur</t>
  </si>
  <si>
    <t>Annonsering, reklam, presenter och uppvaktning</t>
  </si>
  <si>
    <t>Försäkringar, fastigheter, skog och företag</t>
  </si>
  <si>
    <t>El-certifikat, SOL-EL</t>
  </si>
  <si>
    <t>Vinst vid avyttring av maskiner och inventarier</t>
  </si>
  <si>
    <t xml:space="preserve"> </t>
  </si>
  <si>
    <t>Vinst vid avyttran värdepapper</t>
  </si>
  <si>
    <t xml:space="preserve">Kostnadsränta skatter </t>
  </si>
  <si>
    <t>BOKSLUTSDISPOSITIONER OCH SKATTER</t>
  </si>
  <si>
    <t>Förändringar av överskrivningar</t>
  </si>
  <si>
    <t>Skatt på årets beskattningsbara resultat</t>
  </si>
  <si>
    <t>Summa bokslutsdispositioner och skatter</t>
  </si>
  <si>
    <t>Vägavgifter, vägsamfälligheter</t>
  </si>
  <si>
    <t>Porton</t>
  </si>
  <si>
    <t>övriga  rörelseutgifter</t>
  </si>
  <si>
    <t>Passningsersättning snöröjning</t>
  </si>
  <si>
    <t>Nedskrivning ersättningsfond</t>
  </si>
  <si>
    <t>Avskrivning mask o teknik</t>
  </si>
  <si>
    <t>Avskrivningar på bilar o traktor</t>
  </si>
  <si>
    <t>Föreningsavgift, ej avdragsgill</t>
  </si>
  <si>
    <t>Avskrivningar bilar o traktorer</t>
  </si>
  <si>
    <t>Påminnelseavgifter</t>
  </si>
  <si>
    <t>Entreprenader</t>
  </si>
  <si>
    <t>Inköp entreprenadmateriel</t>
  </si>
  <si>
    <t>Driftkostnader snöskoter</t>
  </si>
  <si>
    <t>Resekostnader</t>
  </si>
  <si>
    <t>Inkassokostnader till Visma</t>
  </si>
  <si>
    <t>Bilersättning särskild löneskatt</t>
  </si>
  <si>
    <t>Drift o underhåll bandvagn</t>
  </si>
  <si>
    <t>El</t>
  </si>
  <si>
    <t>Hyra Maskiner</t>
  </si>
  <si>
    <t>Reparation och underhåll av inventarier</t>
  </si>
  <si>
    <t>Ersättning till revisorer</t>
  </si>
  <si>
    <t>Möten och övrigt</t>
  </si>
  <si>
    <t>Erhållna bidrag personal</t>
  </si>
  <si>
    <t>Försäkringsersättning</t>
  </si>
  <si>
    <t>Ersättning revisorer</t>
  </si>
  <si>
    <t>Hamra Besparingsskog Avdelning Elproduktion</t>
  </si>
  <si>
    <t>Försäljning El</t>
  </si>
  <si>
    <t>Försäljning elproduktion</t>
  </si>
  <si>
    <t>Övriga ersättningar</t>
  </si>
  <si>
    <t>Elproduktion</t>
  </si>
  <si>
    <t>Försäkring</t>
  </si>
  <si>
    <t>Förbrukningsinventarier</t>
  </si>
  <si>
    <t>Bidrag, delägare, skogsvård</t>
  </si>
  <si>
    <t>Totalt 2026</t>
  </si>
  <si>
    <t>Budget  för 2026 sammanställning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</si>
</sst>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 applyProtection="1">
      <alignment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5" xfId="0" applyBorder="1" applyAlignment="1" applyProtection="1">
      <alignment horizontal="center" wrapText="1"/>
      <protection locked="0"/>
    </xf>
    <xf numFmtId="0" fontId="1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3" fontId="0" fillId="0" borderId="1" xfId="0" applyNumberFormat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0" fillId="2" borderId="1" xfId="0" applyFill="1" applyBorder="1" applyProtection="1">
      <protection locked="0"/>
    </xf>
    <xf numFmtId="3" fontId="0" fillId="0" borderId="0" xfId="0" applyNumberFormat="1" applyProtection="1">
      <protection locked="0"/>
    </xf>
    <xf numFmtId="3" fontId="1" fillId="6" borderId="1" xfId="0" applyNumberFormat="1" applyFont="1" applyFill="1" applyBorder="1"/>
    <xf numFmtId="0" fontId="4" fillId="7" borderId="1" xfId="0" applyFont="1" applyFill="1" applyBorder="1"/>
    <xf numFmtId="3" fontId="1" fillId="3" borderId="1" xfId="0" applyNumberFormat="1" applyFont="1" applyFill="1" applyBorder="1"/>
    <xf numFmtId="3" fontId="1" fillId="7" borderId="1" xfId="0" applyNumberFormat="1" applyFont="1" applyFill="1" applyBorder="1"/>
    <xf numFmtId="0" fontId="1" fillId="7" borderId="1" xfId="0" applyFont="1" applyFill="1" applyBorder="1"/>
    <xf numFmtId="0" fontId="0" fillId="7" borderId="1" xfId="0" applyFill="1" applyBorder="1"/>
    <xf numFmtId="0" fontId="1" fillId="3" borderId="1" xfId="0" applyFont="1" applyFill="1" applyBorder="1"/>
    <xf numFmtId="0" fontId="0" fillId="3" borderId="1" xfId="0" applyFill="1" applyBorder="1"/>
    <xf numFmtId="0" fontId="1" fillId="6" borderId="1" xfId="0" applyFont="1" applyFill="1" applyBorder="1"/>
    <xf numFmtId="0" fontId="0" fillId="6" borderId="1" xfId="0" applyFill="1" applyBorder="1"/>
    <xf numFmtId="0" fontId="0" fillId="0" borderId="10" xfId="0" applyBorder="1" applyAlignment="1" applyProtection="1">
      <alignment horizontal="center" wrapText="1"/>
      <protection locked="0"/>
    </xf>
    <xf numFmtId="3" fontId="1" fillId="0" borderId="0" xfId="0" applyNumberFormat="1" applyFont="1" applyProtection="1">
      <protection locked="0"/>
    </xf>
    <xf numFmtId="3" fontId="1" fillId="0" borderId="1" xfId="0" applyNumberFormat="1" applyFont="1" applyBorder="1" applyProtection="1">
      <protection locked="0"/>
    </xf>
    <xf numFmtId="0" fontId="1" fillId="0" borderId="1" xfId="0" applyFont="1" applyBorder="1"/>
    <xf numFmtId="0" fontId="0" fillId="0" borderId="1" xfId="0" applyBorder="1"/>
    <xf numFmtId="0" fontId="1" fillId="4" borderId="1" xfId="0" applyFont="1" applyFill="1" applyBorder="1"/>
    <xf numFmtId="0" fontId="0" fillId="4" borderId="1" xfId="0" applyFill="1" applyBorder="1"/>
    <xf numFmtId="0" fontId="1" fillId="5" borderId="1" xfId="0" applyFont="1" applyFill="1" applyBorder="1"/>
    <xf numFmtId="0" fontId="0" fillId="5" borderId="1" xfId="0" applyFill="1" applyBorder="1"/>
    <xf numFmtId="0" fontId="6" fillId="0" borderId="1" xfId="0" applyFont="1" applyBorder="1" applyProtection="1">
      <protection locked="0"/>
    </xf>
    <xf numFmtId="3" fontId="1" fillId="2" borderId="1" xfId="0" applyNumberFormat="1" applyFont="1" applyFill="1" applyBorder="1" applyProtection="1">
      <protection locked="0"/>
    </xf>
    <xf numFmtId="3" fontId="1" fillId="4" borderId="1" xfId="0" applyNumberFormat="1" applyFont="1" applyFill="1" applyBorder="1"/>
    <xf numFmtId="3" fontId="1" fillId="5" borderId="1" xfId="0" applyNumberFormat="1" applyFont="1" applyFill="1" applyBorder="1"/>
    <xf numFmtId="0" fontId="1" fillId="0" borderId="0" xfId="0" applyFont="1" applyProtection="1"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0" fillId="0" borderId="8" xfId="0" applyBorder="1"/>
    <xf numFmtId="3" fontId="0" fillId="0" borderId="1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" fillId="3" borderId="8" xfId="0" applyNumberFormat="1" applyFont="1" applyFill="1" applyBorder="1"/>
    <xf numFmtId="0" fontId="1" fillId="0" borderId="1" xfId="0" applyFont="1" applyBorder="1" applyAlignment="1">
      <alignment wrapText="1"/>
    </xf>
    <xf numFmtId="3" fontId="1" fillId="6" borderId="9" xfId="0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 applyProtection="1">
      <alignment horizontal="center" wrapText="1"/>
      <protection locked="0"/>
    </xf>
    <xf numFmtId="0" fontId="2" fillId="0" borderId="3" xfId="0" applyFont="1" applyBorder="1" applyAlignment="1" applyProtection="1">
      <alignment horizontal="center" wrapText="1"/>
      <protection locked="0"/>
    </xf>
    <xf numFmtId="0" fontId="2" fillId="0" borderId="4" xfId="0" applyFont="1" applyBorder="1" applyAlignment="1" applyProtection="1">
      <alignment horizontal="center" wrapText="1"/>
      <protection locked="0"/>
    </xf>
    <xf numFmtId="0" fontId="2" fillId="0" borderId="5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2219325</xdr:colOff>
      <xdr:row>55</xdr:row>
      <xdr:rowOff>9525</xdr:rowOff>
    </xdr:from>
    <xdr:to>
      <xdr:col>1</xdr:col>
      <xdr:colOff>2466975</xdr:colOff>
      <xdr:row>56</xdr:row>
      <xdr:rowOff>180975</xdr:rowOff>
    </xdr:to>
    <xdr:sp macro="" textlink="">
      <xdr:nvSpPr>
        <xdr:cNvPr id="2" name="Höger klammerparente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828925" y="5334000"/>
          <a:ext cx="247650" cy="3619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sv-SE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1"/>
  <sheetViews>
    <sheetView topLeftCell="A77" zoomScale="120" zoomScaleNormal="120" workbookViewId="0">
      <selection activeCell="C63" sqref="C63"/>
    </sheetView>
  </sheetViews>
  <sheetFormatPr defaultColWidth="9.140625" defaultRowHeight="15" x14ac:dyDescent="0.25"/>
  <cols>
    <col min="1" max="1" width="9.140625" style="4"/>
    <col min="2" max="2" width="46.7109375" style="4" customWidth="1"/>
    <col min="3" max="3" width="9.42578125" style="4" bestFit="1" customWidth="1"/>
    <col min="4" max="16384" width="9.140625" style="4"/>
  </cols>
  <sheetData>
    <row r="1" spans="1:6" s="1" customFormat="1" ht="29.25" customHeight="1" x14ac:dyDescent="0.25">
      <c r="A1" s="53"/>
      <c r="B1" s="53"/>
      <c r="C1" s="53"/>
      <c r="D1" s="53"/>
    </row>
    <row r="2" spans="1:6" x14ac:dyDescent="0.25">
      <c r="A2" s="49" t="s">
        <v>82</v>
      </c>
      <c r="B2" s="50"/>
      <c r="C2" s="2" t="s">
        <v>2</v>
      </c>
      <c r="D2" s="3" t="s">
        <v>2</v>
      </c>
    </row>
    <row r="3" spans="1:6" ht="29.25" customHeight="1" x14ac:dyDescent="0.25">
      <c r="A3" s="51"/>
      <c r="B3" s="52"/>
      <c r="C3" s="5">
        <v>2026</v>
      </c>
      <c r="D3" s="5">
        <v>2025</v>
      </c>
    </row>
    <row r="4" spans="1:6" x14ac:dyDescent="0.25">
      <c r="A4" s="6" t="s">
        <v>27</v>
      </c>
      <c r="B4" s="7"/>
      <c r="C4" s="7"/>
      <c r="D4" s="7"/>
    </row>
    <row r="5" spans="1:6" x14ac:dyDescent="0.25">
      <c r="A5" s="6" t="s">
        <v>0</v>
      </c>
      <c r="B5" s="7"/>
      <c r="C5" s="7"/>
      <c r="D5" s="7"/>
    </row>
    <row r="6" spans="1:6" x14ac:dyDescent="0.25">
      <c r="A6" s="7">
        <v>3110</v>
      </c>
      <c r="B6" s="7" t="s">
        <v>137</v>
      </c>
      <c r="C6" s="7"/>
      <c r="D6" s="7"/>
    </row>
    <row r="7" spans="1:6" x14ac:dyDescent="0.25">
      <c r="A7" s="7">
        <v>3201</v>
      </c>
      <c r="B7" s="7" t="s">
        <v>1</v>
      </c>
      <c r="C7" s="8">
        <v>5000</v>
      </c>
      <c r="D7" s="8">
        <v>5000</v>
      </c>
      <c r="F7" s="4" t="s">
        <v>104</v>
      </c>
    </row>
    <row r="8" spans="1:6" x14ac:dyDescent="0.25">
      <c r="A8" s="7">
        <v>3202</v>
      </c>
      <c r="B8" s="7" t="s">
        <v>121</v>
      </c>
      <c r="C8" s="8"/>
      <c r="D8" s="8"/>
    </row>
    <row r="9" spans="1:6" x14ac:dyDescent="0.25">
      <c r="A9" s="7">
        <v>3206</v>
      </c>
      <c r="B9" s="7" t="s">
        <v>54</v>
      </c>
      <c r="C9" s="7">
        <v>50</v>
      </c>
      <c r="D9" s="7">
        <v>50</v>
      </c>
    </row>
    <row r="10" spans="1:6" x14ac:dyDescent="0.25">
      <c r="A10" s="17" t="s">
        <v>3</v>
      </c>
      <c r="B10" s="18"/>
      <c r="C10" s="16">
        <f>SUM(C6:C9)</f>
        <v>5050</v>
      </c>
      <c r="D10" s="16">
        <f>SUM(D6:D9)</f>
        <v>5050</v>
      </c>
    </row>
    <row r="11" spans="1:6" x14ac:dyDescent="0.25">
      <c r="A11" s="6" t="s">
        <v>4</v>
      </c>
      <c r="B11" s="7"/>
      <c r="C11" s="7"/>
      <c r="D11" s="7"/>
    </row>
    <row r="12" spans="1:6" x14ac:dyDescent="0.25">
      <c r="A12" s="7">
        <v>3652</v>
      </c>
      <c r="B12" s="7" t="s">
        <v>23</v>
      </c>
      <c r="C12" s="7">
        <v>61</v>
      </c>
      <c r="D12" s="7">
        <v>53</v>
      </c>
    </row>
    <row r="13" spans="1:6" x14ac:dyDescent="0.25">
      <c r="A13" s="7">
        <v>3653</v>
      </c>
      <c r="B13" s="7" t="s">
        <v>24</v>
      </c>
      <c r="C13" s="7"/>
      <c r="D13" s="7"/>
    </row>
    <row r="14" spans="1:6" x14ac:dyDescent="0.25">
      <c r="A14" s="7">
        <v>3670</v>
      </c>
      <c r="B14" s="7" t="s">
        <v>120</v>
      </c>
      <c r="C14" s="7"/>
      <c r="D14" s="7"/>
    </row>
    <row r="15" spans="1:6" x14ac:dyDescent="0.25">
      <c r="A15" s="7">
        <v>3691</v>
      </c>
      <c r="B15" s="7" t="s">
        <v>26</v>
      </c>
      <c r="C15" s="7">
        <v>326</v>
      </c>
      <c r="D15" s="7">
        <v>350</v>
      </c>
    </row>
    <row r="16" spans="1:6" x14ac:dyDescent="0.25">
      <c r="A16" s="7">
        <v>3692</v>
      </c>
      <c r="B16" s="7" t="s">
        <v>102</v>
      </c>
      <c r="C16" s="7"/>
      <c r="D16" s="7"/>
    </row>
    <row r="17" spans="1:7" x14ac:dyDescent="0.25">
      <c r="A17" s="7">
        <v>3988</v>
      </c>
      <c r="B17" s="7" t="s">
        <v>133</v>
      </c>
      <c r="C17" s="7">
        <v>248</v>
      </c>
      <c r="D17" s="7">
        <v>247</v>
      </c>
    </row>
    <row r="18" spans="1:7" x14ac:dyDescent="0.25">
      <c r="A18" s="7">
        <v>3994</v>
      </c>
      <c r="B18" s="7" t="s">
        <v>134</v>
      </c>
      <c r="C18" s="7"/>
      <c r="D18" s="7"/>
    </row>
    <row r="19" spans="1:7" x14ac:dyDescent="0.25">
      <c r="A19" s="7">
        <v>3973</v>
      </c>
      <c r="B19" s="7" t="s">
        <v>103</v>
      </c>
      <c r="C19" s="7"/>
      <c r="D19" s="7"/>
    </row>
    <row r="20" spans="1:7" x14ac:dyDescent="0.25">
      <c r="A20" s="7">
        <v>3990</v>
      </c>
      <c r="B20" s="7" t="s">
        <v>5</v>
      </c>
      <c r="C20" s="8">
        <v>102</v>
      </c>
      <c r="D20" s="8">
        <v>95</v>
      </c>
    </row>
    <row r="21" spans="1:7" x14ac:dyDescent="0.25">
      <c r="A21" s="17" t="s">
        <v>34</v>
      </c>
      <c r="B21" s="18"/>
      <c r="C21" s="17">
        <f>SUM(C12:C20)</f>
        <v>737</v>
      </c>
      <c r="D21" s="17">
        <f>SUM(D12:D20)</f>
        <v>745</v>
      </c>
    </row>
    <row r="22" spans="1:7" x14ac:dyDescent="0.25">
      <c r="A22" s="19" t="s">
        <v>6</v>
      </c>
      <c r="B22" s="20"/>
      <c r="C22" s="15">
        <f>SUM(C10,C21)</f>
        <v>5787</v>
      </c>
      <c r="D22" s="15">
        <f>SUM(D10,D21)</f>
        <v>5795</v>
      </c>
      <c r="G22" s="4" t="s">
        <v>104</v>
      </c>
    </row>
    <row r="23" spans="1:7" x14ac:dyDescent="0.25">
      <c r="A23" s="6"/>
      <c r="B23" s="7"/>
      <c r="C23" s="8"/>
      <c r="D23" s="8"/>
    </row>
    <row r="24" spans="1:7" x14ac:dyDescent="0.25">
      <c r="A24" s="6" t="s">
        <v>7</v>
      </c>
      <c r="B24" s="7"/>
      <c r="C24" s="7"/>
      <c r="D24" s="7"/>
    </row>
    <row r="25" spans="1:7" x14ac:dyDescent="0.25">
      <c r="A25" s="6" t="s">
        <v>8</v>
      </c>
      <c r="B25" s="7"/>
      <c r="C25" s="7"/>
      <c r="D25" s="7"/>
    </row>
    <row r="26" spans="1:7" x14ac:dyDescent="0.25">
      <c r="A26" s="7">
        <v>4300</v>
      </c>
      <c r="B26" s="7" t="s">
        <v>9</v>
      </c>
      <c r="C26" s="9">
        <v>-645</v>
      </c>
      <c r="D26" s="9">
        <v>-752</v>
      </c>
    </row>
    <row r="27" spans="1:7" x14ac:dyDescent="0.25">
      <c r="A27" s="7">
        <v>4307</v>
      </c>
      <c r="B27" s="7" t="s">
        <v>10</v>
      </c>
      <c r="C27" s="7"/>
      <c r="D27" s="7"/>
    </row>
    <row r="28" spans="1:7" x14ac:dyDescent="0.25">
      <c r="A28" s="7">
        <v>4610</v>
      </c>
      <c r="B28" s="7" t="s">
        <v>122</v>
      </c>
      <c r="C28" s="7"/>
      <c r="D28" s="7"/>
    </row>
    <row r="29" spans="1:7" x14ac:dyDescent="0.25">
      <c r="A29" s="7">
        <v>4611</v>
      </c>
      <c r="B29" s="7" t="s">
        <v>98</v>
      </c>
      <c r="C29" s="7">
        <v>-60</v>
      </c>
      <c r="D29" s="7">
        <v>-60</v>
      </c>
    </row>
    <row r="30" spans="1:7" x14ac:dyDescent="0.25">
      <c r="A30" s="7">
        <v>4999</v>
      </c>
      <c r="B30" s="7" t="s">
        <v>11</v>
      </c>
      <c r="C30" s="7"/>
      <c r="D30" s="7"/>
    </row>
    <row r="31" spans="1:7" x14ac:dyDescent="0.25">
      <c r="A31" s="17" t="s">
        <v>29</v>
      </c>
      <c r="B31" s="18"/>
      <c r="C31" s="16">
        <f>SUM(C26:C30)</f>
        <v>-705</v>
      </c>
      <c r="D31" s="16">
        <f>SUM(D26:D30)</f>
        <v>-812</v>
      </c>
    </row>
    <row r="32" spans="1:7" x14ac:dyDescent="0.25">
      <c r="A32" s="6" t="s">
        <v>12</v>
      </c>
      <c r="B32" s="7"/>
      <c r="C32" s="7"/>
      <c r="D32" s="7"/>
    </row>
    <row r="33" spans="1:4" x14ac:dyDescent="0.25">
      <c r="A33" s="7">
        <v>5120</v>
      </c>
      <c r="B33" s="7" t="s">
        <v>93</v>
      </c>
      <c r="C33" s="7">
        <v>-120</v>
      </c>
      <c r="D33" s="7">
        <v>-140</v>
      </c>
    </row>
    <row r="34" spans="1:4" x14ac:dyDescent="0.25">
      <c r="A34" s="7">
        <v>5140</v>
      </c>
      <c r="B34" s="7" t="s">
        <v>88</v>
      </c>
      <c r="C34" s="9">
        <v>-81</v>
      </c>
      <c r="D34" s="9">
        <v>-131</v>
      </c>
    </row>
    <row r="35" spans="1:4" x14ac:dyDescent="0.25">
      <c r="A35" s="7">
        <v>5191</v>
      </c>
      <c r="B35" s="7" t="s">
        <v>30</v>
      </c>
      <c r="C35" s="7">
        <v>-25</v>
      </c>
      <c r="D35" s="7">
        <v>-25</v>
      </c>
    </row>
    <row r="36" spans="1:4" x14ac:dyDescent="0.25">
      <c r="A36" s="7">
        <v>5210</v>
      </c>
      <c r="B36" s="7" t="s">
        <v>89</v>
      </c>
      <c r="C36" s="7">
        <v>-20</v>
      </c>
      <c r="D36" s="7">
        <v>-15</v>
      </c>
    </row>
    <row r="37" spans="1:4" x14ac:dyDescent="0.25">
      <c r="A37" s="7">
        <v>5410</v>
      </c>
      <c r="B37" s="7" t="s">
        <v>142</v>
      </c>
      <c r="C37" s="7"/>
      <c r="D37" s="7"/>
    </row>
    <row r="38" spans="1:4" x14ac:dyDescent="0.25">
      <c r="A38" s="7">
        <v>5420</v>
      </c>
      <c r="B38" s="7" t="s">
        <v>55</v>
      </c>
      <c r="C38" s="10">
        <v>-34</v>
      </c>
      <c r="D38" s="10">
        <v>-27</v>
      </c>
    </row>
    <row r="39" spans="1:4" x14ac:dyDescent="0.25">
      <c r="A39" s="7">
        <v>5520</v>
      </c>
      <c r="B39" s="7" t="s">
        <v>56</v>
      </c>
      <c r="C39" s="9">
        <v>-80</v>
      </c>
      <c r="D39" s="9">
        <v>-60</v>
      </c>
    </row>
    <row r="40" spans="1:4" x14ac:dyDescent="0.25">
      <c r="A40" s="7">
        <v>5600</v>
      </c>
      <c r="B40" s="7" t="s">
        <v>14</v>
      </c>
      <c r="C40" s="10">
        <v>338</v>
      </c>
      <c r="D40" s="10">
        <v>348</v>
      </c>
    </row>
    <row r="41" spans="1:4" x14ac:dyDescent="0.25">
      <c r="A41" s="7">
        <v>5610</v>
      </c>
      <c r="B41" s="7" t="s">
        <v>123</v>
      </c>
      <c r="C41" s="7">
        <v>-5</v>
      </c>
      <c r="D41" s="7">
        <v>-5</v>
      </c>
    </row>
    <row r="42" spans="1:4" x14ac:dyDescent="0.25">
      <c r="A42" s="7">
        <v>5611</v>
      </c>
      <c r="B42" s="7" t="s">
        <v>94</v>
      </c>
      <c r="C42" s="7">
        <v>-350</v>
      </c>
      <c r="D42" s="7">
        <v>-400</v>
      </c>
    </row>
    <row r="43" spans="1:4" x14ac:dyDescent="0.25">
      <c r="A43" s="7">
        <v>5612</v>
      </c>
      <c r="B43" s="7" t="s">
        <v>90</v>
      </c>
      <c r="C43" s="7">
        <v>-50</v>
      </c>
      <c r="D43" s="7">
        <v>-55</v>
      </c>
    </row>
    <row r="44" spans="1:4" x14ac:dyDescent="0.25">
      <c r="A44" s="7">
        <v>5613</v>
      </c>
      <c r="B44" s="7" t="s">
        <v>91</v>
      </c>
      <c r="C44" s="7">
        <v>-100</v>
      </c>
      <c r="D44" s="7">
        <v>-50</v>
      </c>
    </row>
    <row r="45" spans="1:4" x14ac:dyDescent="0.25">
      <c r="A45" s="7">
        <v>5720</v>
      </c>
      <c r="B45" s="7" t="s">
        <v>38</v>
      </c>
      <c r="C45" s="9">
        <v>-800</v>
      </c>
      <c r="D45" s="9">
        <v>-700</v>
      </c>
    </row>
    <row r="46" spans="1:4" x14ac:dyDescent="0.25">
      <c r="A46" s="7">
        <v>5721</v>
      </c>
      <c r="B46" s="7" t="s">
        <v>37</v>
      </c>
      <c r="C46" s="11">
        <v>-250</v>
      </c>
      <c r="D46" s="11">
        <v>-250</v>
      </c>
    </row>
    <row r="47" spans="1:4" x14ac:dyDescent="0.25">
      <c r="A47" s="7">
        <v>5722</v>
      </c>
      <c r="B47" s="7" t="s">
        <v>111</v>
      </c>
      <c r="C47" s="7">
        <v>-53</v>
      </c>
      <c r="D47" s="7">
        <v>-41</v>
      </c>
    </row>
    <row r="48" spans="1:4" x14ac:dyDescent="0.25">
      <c r="A48" s="7">
        <v>5800</v>
      </c>
      <c r="B48" s="10" t="s">
        <v>124</v>
      </c>
      <c r="C48" s="7"/>
      <c r="D48" s="7"/>
    </row>
    <row r="49" spans="1:4" x14ac:dyDescent="0.25">
      <c r="A49" s="7">
        <v>5910</v>
      </c>
      <c r="B49" s="7" t="s">
        <v>100</v>
      </c>
      <c r="C49" s="7">
        <v>-10</v>
      </c>
      <c r="D49" s="7">
        <v>-10</v>
      </c>
    </row>
    <row r="50" spans="1:4" x14ac:dyDescent="0.25">
      <c r="A50" s="7">
        <v>6062</v>
      </c>
      <c r="B50" s="7" t="s">
        <v>125</v>
      </c>
      <c r="C50" s="7"/>
      <c r="D50" s="7"/>
    </row>
    <row r="51" spans="1:4" x14ac:dyDescent="0.25">
      <c r="A51" s="7">
        <v>6071</v>
      </c>
      <c r="B51" s="7" t="s">
        <v>95</v>
      </c>
      <c r="C51" s="7">
        <v>-10</v>
      </c>
      <c r="D51" s="7">
        <v>-10</v>
      </c>
    </row>
    <row r="52" spans="1:4" x14ac:dyDescent="0.25">
      <c r="A52" s="7">
        <v>6072</v>
      </c>
      <c r="B52" s="7" t="s">
        <v>96</v>
      </c>
      <c r="C52" s="7">
        <v>-10</v>
      </c>
      <c r="D52" s="7">
        <v>-10</v>
      </c>
    </row>
    <row r="53" spans="1:4" x14ac:dyDescent="0.25">
      <c r="A53" s="7">
        <v>6210</v>
      </c>
      <c r="B53" s="7" t="s">
        <v>92</v>
      </c>
      <c r="C53" s="7">
        <v>-31</v>
      </c>
      <c r="D53" s="7">
        <v>-45</v>
      </c>
    </row>
    <row r="54" spans="1:4" x14ac:dyDescent="0.25">
      <c r="A54" s="7">
        <v>6250</v>
      </c>
      <c r="B54" s="7" t="s">
        <v>57</v>
      </c>
      <c r="C54" s="7">
        <v>-6</v>
      </c>
      <c r="D54" s="7">
        <v>-6</v>
      </c>
    </row>
    <row r="55" spans="1:4" x14ac:dyDescent="0.25">
      <c r="A55" s="7">
        <v>6310</v>
      </c>
      <c r="B55" s="7" t="s">
        <v>101</v>
      </c>
      <c r="C55" s="7">
        <v>-295</v>
      </c>
      <c r="D55" s="7">
        <v>-292</v>
      </c>
    </row>
    <row r="56" spans="1:4" x14ac:dyDescent="0.25">
      <c r="A56" s="7">
        <v>6410</v>
      </c>
      <c r="B56" s="7" t="s">
        <v>58</v>
      </c>
      <c r="C56" s="7">
        <v>-85</v>
      </c>
      <c r="D56" s="7">
        <v>-82</v>
      </c>
    </row>
    <row r="57" spans="1:4" x14ac:dyDescent="0.25">
      <c r="A57" s="7">
        <v>6411</v>
      </c>
      <c r="B57" s="7" t="s">
        <v>59</v>
      </c>
      <c r="C57" s="7"/>
      <c r="D57" s="7"/>
    </row>
    <row r="58" spans="1:4" x14ac:dyDescent="0.25">
      <c r="A58" s="7">
        <v>6420</v>
      </c>
      <c r="B58" s="7" t="s">
        <v>135</v>
      </c>
      <c r="C58" s="7"/>
      <c r="D58" s="7"/>
    </row>
    <row r="59" spans="1:4" x14ac:dyDescent="0.25">
      <c r="A59" s="7">
        <v>6450</v>
      </c>
      <c r="B59" s="7" t="s">
        <v>97</v>
      </c>
      <c r="C59" s="7">
        <v>-10</v>
      </c>
      <c r="D59" s="7">
        <v>-10</v>
      </c>
    </row>
    <row r="60" spans="1:4" x14ac:dyDescent="0.25">
      <c r="A60" s="7">
        <v>6500</v>
      </c>
      <c r="B60" s="7" t="s">
        <v>15</v>
      </c>
      <c r="C60" s="7">
        <v>-50</v>
      </c>
      <c r="D60" s="7">
        <v>-50</v>
      </c>
    </row>
    <row r="61" spans="1:4" x14ac:dyDescent="0.25">
      <c r="A61" s="7">
        <v>6530</v>
      </c>
      <c r="B61" s="7" t="s">
        <v>60</v>
      </c>
      <c r="C61" s="7">
        <v>-230</v>
      </c>
      <c r="D61" s="7">
        <v>-230</v>
      </c>
    </row>
    <row r="62" spans="1:4" x14ac:dyDescent="0.25">
      <c r="A62" s="7">
        <v>6570</v>
      </c>
      <c r="B62" s="7" t="s">
        <v>61</v>
      </c>
      <c r="C62" s="7">
        <v>-12</v>
      </c>
      <c r="D62" s="7">
        <v>-10</v>
      </c>
    </row>
    <row r="63" spans="1:4" x14ac:dyDescent="0.25">
      <c r="A63" s="7">
        <v>6970</v>
      </c>
      <c r="B63" s="7" t="s">
        <v>16</v>
      </c>
      <c r="C63" s="7">
        <v>-1</v>
      </c>
      <c r="D63" s="7">
        <v>-1</v>
      </c>
    </row>
    <row r="64" spans="1:4" x14ac:dyDescent="0.25">
      <c r="A64" s="7">
        <v>6981</v>
      </c>
      <c r="B64" s="7" t="s">
        <v>17</v>
      </c>
      <c r="C64" s="7">
        <v>-40</v>
      </c>
      <c r="D64" s="7">
        <v>-50</v>
      </c>
    </row>
    <row r="65" spans="1:5" x14ac:dyDescent="0.25">
      <c r="A65" s="7">
        <v>6982</v>
      </c>
      <c r="B65" s="7" t="s">
        <v>62</v>
      </c>
      <c r="C65" s="7"/>
      <c r="D65" s="7"/>
      <c r="E65" s="4" t="s">
        <v>104</v>
      </c>
    </row>
    <row r="66" spans="1:5" x14ac:dyDescent="0.25">
      <c r="A66" s="7">
        <v>6990</v>
      </c>
      <c r="B66" s="7" t="s">
        <v>76</v>
      </c>
      <c r="C66" s="7"/>
      <c r="D66" s="7"/>
    </row>
    <row r="67" spans="1:5" x14ac:dyDescent="0.25">
      <c r="A67" s="7">
        <v>6995</v>
      </c>
      <c r="B67" s="7" t="s">
        <v>143</v>
      </c>
      <c r="C67" s="7">
        <v>-300</v>
      </c>
      <c r="D67" s="7">
        <v>-300</v>
      </c>
    </row>
    <row r="68" spans="1:5" x14ac:dyDescent="0.25">
      <c r="A68" s="7">
        <v>6999</v>
      </c>
      <c r="B68" s="7" t="s">
        <v>99</v>
      </c>
      <c r="C68" s="7">
        <v>-100</v>
      </c>
      <c r="D68" s="7">
        <v>-50</v>
      </c>
    </row>
    <row r="69" spans="1:5" x14ac:dyDescent="0.25">
      <c r="A69" s="17" t="s">
        <v>18</v>
      </c>
      <c r="B69" s="18"/>
      <c r="C69" s="16">
        <f>SUM(C33:C68)</f>
        <v>-2820</v>
      </c>
      <c r="D69" s="16">
        <f>SUM(D33:D68)</f>
        <v>-2707</v>
      </c>
    </row>
    <row r="70" spans="1:5" x14ac:dyDescent="0.25">
      <c r="A70" s="6" t="s">
        <v>19</v>
      </c>
      <c r="B70" s="7"/>
      <c r="C70" s="7"/>
      <c r="D70" s="7"/>
    </row>
    <row r="71" spans="1:5" x14ac:dyDescent="0.25">
      <c r="A71" s="7">
        <v>7000</v>
      </c>
      <c r="B71" s="7" t="s">
        <v>32</v>
      </c>
      <c r="C71" s="7">
        <v>133</v>
      </c>
      <c r="D71" s="7">
        <v>-163</v>
      </c>
    </row>
    <row r="72" spans="1:5" x14ac:dyDescent="0.25">
      <c r="A72" s="7">
        <v>7010</v>
      </c>
      <c r="B72" s="7" t="s">
        <v>40</v>
      </c>
      <c r="C72" s="8">
        <v>-1500</v>
      </c>
      <c r="D72" s="8">
        <v>-1500</v>
      </c>
    </row>
    <row r="73" spans="1:5" x14ac:dyDescent="0.25">
      <c r="A73" s="7">
        <v>7012</v>
      </c>
      <c r="B73" s="7" t="s">
        <v>114</v>
      </c>
      <c r="C73" s="8">
        <v>-20</v>
      </c>
      <c r="D73" s="8">
        <v>-20</v>
      </c>
    </row>
    <row r="74" spans="1:5" x14ac:dyDescent="0.25">
      <c r="A74" s="7">
        <v>7080</v>
      </c>
      <c r="B74" s="7" t="s">
        <v>41</v>
      </c>
      <c r="C74" s="7"/>
      <c r="D74" s="7"/>
    </row>
    <row r="75" spans="1:5" x14ac:dyDescent="0.25">
      <c r="A75" s="7">
        <v>7090</v>
      </c>
      <c r="B75" s="7" t="s">
        <v>42</v>
      </c>
      <c r="C75" s="7"/>
      <c r="D75" s="7"/>
    </row>
    <row r="76" spans="1:5" x14ac:dyDescent="0.25">
      <c r="A76" s="7">
        <v>7331</v>
      </c>
      <c r="B76" s="7" t="s">
        <v>43</v>
      </c>
      <c r="C76" s="7">
        <v>-10</v>
      </c>
      <c r="D76" s="7">
        <v>-10</v>
      </c>
    </row>
    <row r="77" spans="1:5" x14ac:dyDescent="0.25">
      <c r="A77" s="7">
        <v>7332</v>
      </c>
      <c r="B77" s="7" t="s">
        <v>44</v>
      </c>
      <c r="C77" s="7">
        <v>-5</v>
      </c>
      <c r="D77" s="7">
        <v>-5</v>
      </c>
    </row>
    <row r="78" spans="1:5" x14ac:dyDescent="0.25">
      <c r="A78" s="7">
        <v>7333</v>
      </c>
      <c r="B78" s="7" t="s">
        <v>126</v>
      </c>
      <c r="C78" s="7"/>
      <c r="D78" s="7"/>
    </row>
    <row r="79" spans="1:5" x14ac:dyDescent="0.25">
      <c r="A79" s="7">
        <v>7390</v>
      </c>
      <c r="B79" s="7" t="s">
        <v>45</v>
      </c>
      <c r="C79" s="7">
        <v>2</v>
      </c>
      <c r="D79" s="7">
        <v>5</v>
      </c>
    </row>
    <row r="80" spans="1:5" x14ac:dyDescent="0.25">
      <c r="A80" s="7">
        <v>7411</v>
      </c>
      <c r="B80" s="7" t="s">
        <v>46</v>
      </c>
      <c r="C80" s="7"/>
      <c r="D80" s="7"/>
    </row>
    <row r="81" spans="1:4" x14ac:dyDescent="0.25">
      <c r="A81" s="7">
        <v>7510</v>
      </c>
      <c r="B81" s="7" t="s">
        <v>81</v>
      </c>
      <c r="C81" s="7">
        <v>-325</v>
      </c>
      <c r="D81" s="7">
        <v>-325</v>
      </c>
    </row>
    <row r="82" spans="1:4" x14ac:dyDescent="0.25">
      <c r="A82" s="7">
        <v>7519</v>
      </c>
      <c r="B82" s="7" t="s">
        <v>47</v>
      </c>
      <c r="C82" s="7"/>
      <c r="D82" s="7"/>
    </row>
    <row r="83" spans="1:4" x14ac:dyDescent="0.25">
      <c r="A83" s="7">
        <v>7530</v>
      </c>
      <c r="B83" s="7" t="s">
        <v>48</v>
      </c>
      <c r="C83" s="7"/>
      <c r="D83" s="7"/>
    </row>
    <row r="84" spans="1:4" x14ac:dyDescent="0.25">
      <c r="A84" s="7">
        <v>7570</v>
      </c>
      <c r="B84" s="7" t="s">
        <v>63</v>
      </c>
      <c r="C84" s="7"/>
      <c r="D84" s="7"/>
    </row>
    <row r="85" spans="1:4" x14ac:dyDescent="0.25">
      <c r="A85" s="7">
        <v>7571</v>
      </c>
      <c r="B85" s="7" t="s">
        <v>49</v>
      </c>
      <c r="C85" s="7">
        <v>-90</v>
      </c>
      <c r="D85" s="7">
        <v>-90</v>
      </c>
    </row>
    <row r="86" spans="1:4" x14ac:dyDescent="0.25">
      <c r="A86" s="7">
        <v>7610</v>
      </c>
      <c r="B86" s="7" t="s">
        <v>20</v>
      </c>
      <c r="C86" s="7">
        <v>-20</v>
      </c>
      <c r="D86" s="7">
        <v>-20</v>
      </c>
    </row>
    <row r="87" spans="1:4" x14ac:dyDescent="0.25">
      <c r="A87" s="7">
        <v>7620</v>
      </c>
      <c r="B87" s="7" t="s">
        <v>64</v>
      </c>
      <c r="C87" s="7">
        <v>-25</v>
      </c>
      <c r="D87" s="7">
        <v>-25</v>
      </c>
    </row>
    <row r="88" spans="1:4" x14ac:dyDescent="0.25">
      <c r="A88" s="17" t="s">
        <v>21</v>
      </c>
      <c r="B88" s="18"/>
      <c r="C88" s="14">
        <f>SUM(C71:C87)</f>
        <v>-1860</v>
      </c>
      <c r="D88" s="14">
        <f>SUM(D71:D87)</f>
        <v>-2153</v>
      </c>
    </row>
    <row r="89" spans="1:4" x14ac:dyDescent="0.25">
      <c r="A89" s="6" t="s">
        <v>35</v>
      </c>
      <c r="B89" s="7"/>
      <c r="C89" s="7"/>
      <c r="D89" s="7"/>
    </row>
    <row r="90" spans="1:4" x14ac:dyDescent="0.25">
      <c r="A90" s="7">
        <v>7750</v>
      </c>
      <c r="B90" s="7" t="s">
        <v>115</v>
      </c>
      <c r="C90" s="7"/>
      <c r="D90" s="7"/>
    </row>
    <row r="91" spans="1:4" x14ac:dyDescent="0.25">
      <c r="A91" s="7">
        <v>7821</v>
      </c>
      <c r="B91" s="7" t="s">
        <v>50</v>
      </c>
      <c r="C91" s="10">
        <v>-50</v>
      </c>
      <c r="D91" s="10">
        <v>-50</v>
      </c>
    </row>
    <row r="92" spans="1:4" x14ac:dyDescent="0.25">
      <c r="A92" s="7">
        <v>7831</v>
      </c>
      <c r="B92" s="7" t="s">
        <v>116</v>
      </c>
      <c r="C92" s="10"/>
      <c r="D92" s="10"/>
    </row>
    <row r="93" spans="1:4" x14ac:dyDescent="0.25">
      <c r="A93" s="7">
        <v>7824</v>
      </c>
      <c r="B93" s="7" t="s">
        <v>52</v>
      </c>
      <c r="C93" s="10">
        <v>-50</v>
      </c>
      <c r="D93" s="10">
        <v>-60</v>
      </c>
    </row>
    <row r="94" spans="1:4" x14ac:dyDescent="0.25">
      <c r="A94" s="7">
        <v>7832</v>
      </c>
      <c r="B94" s="7" t="s">
        <v>51</v>
      </c>
      <c r="C94" s="10">
        <v>-115</v>
      </c>
      <c r="D94" s="10">
        <v>-120</v>
      </c>
    </row>
    <row r="95" spans="1:4" x14ac:dyDescent="0.25">
      <c r="A95" s="7">
        <v>7834</v>
      </c>
      <c r="B95" s="7" t="s">
        <v>53</v>
      </c>
      <c r="C95" s="10">
        <v>-510</v>
      </c>
      <c r="D95" s="10">
        <v>-500</v>
      </c>
    </row>
    <row r="96" spans="1:4" x14ac:dyDescent="0.25">
      <c r="A96" s="17" t="s">
        <v>36</v>
      </c>
      <c r="B96" s="18"/>
      <c r="C96" s="14">
        <f>SUM(C90:C95)</f>
        <v>-725</v>
      </c>
      <c r="D96" s="14">
        <f>SUM(D90:D95)</f>
        <v>-730</v>
      </c>
    </row>
    <row r="97" spans="1:7" x14ac:dyDescent="0.25">
      <c r="A97" s="19" t="s">
        <v>22</v>
      </c>
      <c r="B97" s="20"/>
      <c r="C97" s="15">
        <f>SUM(C96,C88,C69,C31)</f>
        <v>-6110</v>
      </c>
      <c r="D97" s="15">
        <f>SUM(D96,D88,D69,D31)</f>
        <v>-6402</v>
      </c>
    </row>
    <row r="98" spans="1:7" x14ac:dyDescent="0.25">
      <c r="A98" s="6"/>
      <c r="B98" s="7"/>
      <c r="C98" s="8"/>
      <c r="D98" s="8"/>
      <c r="G98" s="4" t="s">
        <v>104</v>
      </c>
    </row>
    <row r="99" spans="1:7" x14ac:dyDescent="0.25">
      <c r="A99" s="6" t="s">
        <v>66</v>
      </c>
      <c r="B99" s="7"/>
      <c r="C99" s="7"/>
      <c r="D99" s="7"/>
    </row>
    <row r="100" spans="1:7" x14ac:dyDescent="0.25">
      <c r="A100" s="7">
        <v>8220</v>
      </c>
      <c r="B100" s="7" t="s">
        <v>105</v>
      </c>
      <c r="C100" s="7"/>
      <c r="D100" s="7"/>
    </row>
    <row r="101" spans="1:7" x14ac:dyDescent="0.25">
      <c r="A101" s="7">
        <v>8301</v>
      </c>
      <c r="B101" s="7" t="s">
        <v>65</v>
      </c>
      <c r="C101" s="7">
        <v>420</v>
      </c>
      <c r="D101" s="7">
        <v>750</v>
      </c>
    </row>
    <row r="102" spans="1:7" x14ac:dyDescent="0.25">
      <c r="A102" s="7">
        <v>8423</v>
      </c>
      <c r="B102" s="7" t="s">
        <v>106</v>
      </c>
      <c r="C102" s="7"/>
      <c r="D102" s="7"/>
    </row>
    <row r="103" spans="1:7" x14ac:dyDescent="0.25">
      <c r="A103" s="17" t="s">
        <v>67</v>
      </c>
      <c r="B103" s="18"/>
      <c r="C103" s="14">
        <f>SUM(C100:C102)</f>
        <v>420</v>
      </c>
      <c r="D103" s="14">
        <f>SUM(D100:D102)</f>
        <v>750</v>
      </c>
    </row>
    <row r="104" spans="1:7" x14ac:dyDescent="0.25">
      <c r="A104" s="6"/>
      <c r="B104" s="7"/>
      <c r="C104" s="7"/>
      <c r="D104" s="7"/>
    </row>
    <row r="105" spans="1:7" x14ac:dyDescent="0.25">
      <c r="A105" s="6" t="s">
        <v>107</v>
      </c>
      <c r="B105" s="7"/>
      <c r="C105" s="7"/>
      <c r="D105" s="7"/>
    </row>
    <row r="106" spans="1:7" x14ac:dyDescent="0.25">
      <c r="A106" s="7">
        <v>8853</v>
      </c>
      <c r="B106" s="7" t="s">
        <v>108</v>
      </c>
      <c r="C106" s="7"/>
      <c r="D106" s="7"/>
    </row>
    <row r="107" spans="1:7" x14ac:dyDescent="0.25">
      <c r="A107" s="7">
        <v>8910</v>
      </c>
      <c r="B107" s="7" t="s">
        <v>109</v>
      </c>
      <c r="C107" s="7"/>
      <c r="D107" s="7"/>
    </row>
    <row r="108" spans="1:7" x14ac:dyDescent="0.25">
      <c r="A108" s="17" t="s">
        <v>110</v>
      </c>
      <c r="B108" s="18"/>
      <c r="C108" s="14">
        <f>SUM(C106:C107)</f>
        <v>0</v>
      </c>
      <c r="D108" s="14">
        <f>SUM(D106:D107)</f>
        <v>0</v>
      </c>
      <c r="F108" s="4" t="s">
        <v>104</v>
      </c>
    </row>
    <row r="109" spans="1:7" x14ac:dyDescent="0.25">
      <c r="A109" s="7"/>
      <c r="B109" s="7"/>
      <c r="C109" s="7"/>
      <c r="D109" s="7"/>
    </row>
    <row r="110" spans="1:7" x14ac:dyDescent="0.25">
      <c r="A110" s="21" t="s">
        <v>33</v>
      </c>
      <c r="B110" s="22"/>
      <c r="C110" s="13">
        <f>SUM(C22,C97,C103,C108)</f>
        <v>97</v>
      </c>
      <c r="D110" s="13">
        <f>SUM(D22,D97,D103,D108)</f>
        <v>143</v>
      </c>
    </row>
    <row r="111" spans="1:7" x14ac:dyDescent="0.25">
      <c r="C111" s="12"/>
    </row>
  </sheetData>
  <sheetProtection sheet="1" objects="1" scenarios="1"/>
  <mergeCells count="2">
    <mergeCell ref="A2:B3"/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&amp;C&amp;"-,Fet"&amp;14&amp;F &amp;A</oddHeader>
    <oddFooter>&amp;L&amp;8&amp;D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8"/>
  <sheetViews>
    <sheetView zoomScale="120" zoomScaleNormal="120" workbookViewId="0">
      <selection activeCell="C26" sqref="C26"/>
    </sheetView>
  </sheetViews>
  <sheetFormatPr defaultColWidth="9.140625" defaultRowHeight="15" x14ac:dyDescent="0.25"/>
  <cols>
    <col min="1" max="1" width="9.140625" style="4"/>
    <col min="2" max="2" width="37.7109375" style="4" customWidth="1"/>
    <col min="3" max="3" width="12" style="4" customWidth="1"/>
    <col min="4" max="16384" width="9.140625" style="4"/>
  </cols>
  <sheetData>
    <row r="1" spans="1:6" ht="29.25" customHeight="1" x14ac:dyDescent="0.25">
      <c r="A1" s="53"/>
      <c r="B1" s="53"/>
      <c r="C1" s="53"/>
      <c r="D1" s="53"/>
    </row>
    <row r="2" spans="1:6" ht="29.25" customHeight="1" x14ac:dyDescent="0.25">
      <c r="A2" s="49" t="s">
        <v>83</v>
      </c>
      <c r="B2" s="50"/>
      <c r="C2" s="3" t="s">
        <v>2</v>
      </c>
      <c r="D2" s="3" t="s">
        <v>2</v>
      </c>
    </row>
    <row r="3" spans="1:6" x14ac:dyDescent="0.25">
      <c r="A3" s="51"/>
      <c r="B3" s="52"/>
      <c r="C3" s="23">
        <v>2026</v>
      </c>
      <c r="D3" s="23">
        <v>2025</v>
      </c>
    </row>
    <row r="4" spans="1:6" x14ac:dyDescent="0.25">
      <c r="A4" s="26" t="s">
        <v>27</v>
      </c>
      <c r="B4" s="27"/>
      <c r="C4" s="27"/>
      <c r="D4" s="27"/>
    </row>
    <row r="5" spans="1:6" x14ac:dyDescent="0.25">
      <c r="A5" s="26" t="s">
        <v>0</v>
      </c>
      <c r="B5" s="27"/>
      <c r="C5" s="27"/>
      <c r="D5" s="27"/>
    </row>
    <row r="6" spans="1:6" x14ac:dyDescent="0.25">
      <c r="A6" s="7">
        <v>3202</v>
      </c>
      <c r="B6" s="7" t="s">
        <v>25</v>
      </c>
      <c r="C6" s="7">
        <v>750</v>
      </c>
      <c r="D6" s="7">
        <v>750</v>
      </c>
    </row>
    <row r="7" spans="1:6" x14ac:dyDescent="0.25">
      <c r="A7" s="28" t="s">
        <v>3</v>
      </c>
      <c r="B7" s="29"/>
      <c r="C7" s="28">
        <f>SUM(C6)</f>
        <v>750</v>
      </c>
      <c r="D7" s="28">
        <f>SUM(D6)</f>
        <v>750</v>
      </c>
    </row>
    <row r="8" spans="1:6" x14ac:dyDescent="0.25">
      <c r="A8" s="19" t="s">
        <v>6</v>
      </c>
      <c r="B8" s="20"/>
      <c r="C8" s="19">
        <f>SUM(C7)</f>
        <v>750</v>
      </c>
      <c r="D8" s="19">
        <f>SUM(D7)</f>
        <v>750</v>
      </c>
    </row>
    <row r="9" spans="1:6" x14ac:dyDescent="0.25">
      <c r="A9" s="6"/>
      <c r="B9" s="7"/>
      <c r="C9" s="7"/>
      <c r="D9" s="7"/>
    </row>
    <row r="10" spans="1:6" x14ac:dyDescent="0.25">
      <c r="A10" s="6" t="s">
        <v>7</v>
      </c>
      <c r="B10" s="7"/>
      <c r="C10" s="7"/>
      <c r="D10" s="7"/>
    </row>
    <row r="11" spans="1:6" x14ac:dyDescent="0.25">
      <c r="A11" s="6" t="s">
        <v>8</v>
      </c>
      <c r="B11" s="7"/>
      <c r="C11" s="7"/>
      <c r="D11" s="7"/>
    </row>
    <row r="12" spans="1:6" x14ac:dyDescent="0.25">
      <c r="A12" s="7">
        <v>4610</v>
      </c>
      <c r="B12" s="7" t="s">
        <v>28</v>
      </c>
      <c r="C12" s="7">
        <v>-100</v>
      </c>
      <c r="D12" s="7">
        <v>-100</v>
      </c>
    </row>
    <row r="13" spans="1:6" x14ac:dyDescent="0.25">
      <c r="A13" s="28" t="s">
        <v>29</v>
      </c>
      <c r="B13" s="29"/>
      <c r="C13" s="28">
        <f>SUM(C12)</f>
        <v>-100</v>
      </c>
      <c r="D13" s="28">
        <f>SUM(D12)</f>
        <v>-100</v>
      </c>
    </row>
    <row r="14" spans="1:6" x14ac:dyDescent="0.25">
      <c r="A14" s="6" t="s">
        <v>12</v>
      </c>
      <c r="B14" s="7"/>
      <c r="C14" s="7"/>
      <c r="D14" s="7"/>
    </row>
    <row r="15" spans="1:6" x14ac:dyDescent="0.25">
      <c r="A15" s="7">
        <v>5210</v>
      </c>
      <c r="B15" s="7" t="s">
        <v>68</v>
      </c>
      <c r="C15" s="7"/>
      <c r="D15" s="7"/>
      <c r="F15" s="4" t="s">
        <v>104</v>
      </c>
    </row>
    <row r="16" spans="1:6" x14ac:dyDescent="0.25">
      <c r="A16" s="7">
        <v>5600</v>
      </c>
      <c r="B16" s="7" t="s">
        <v>31</v>
      </c>
      <c r="C16" s="7">
        <v>-338</v>
      </c>
      <c r="D16" s="7">
        <v>-338</v>
      </c>
    </row>
    <row r="17" spans="1:7" x14ac:dyDescent="0.25">
      <c r="A17" s="7">
        <v>5620</v>
      </c>
      <c r="B17" s="7" t="s">
        <v>127</v>
      </c>
      <c r="C17" s="7"/>
      <c r="D17" s="7"/>
    </row>
    <row r="18" spans="1:7" x14ac:dyDescent="0.25">
      <c r="A18" s="7">
        <v>6500</v>
      </c>
      <c r="B18" s="7" t="s">
        <v>15</v>
      </c>
      <c r="C18" s="7"/>
      <c r="D18" s="7"/>
    </row>
    <row r="19" spans="1:7" x14ac:dyDescent="0.25">
      <c r="A19" s="7">
        <v>6250</v>
      </c>
      <c r="B19" s="7" t="s">
        <v>112</v>
      </c>
      <c r="C19" s="8">
        <v>-3</v>
      </c>
      <c r="D19" s="8">
        <v>-3</v>
      </c>
    </row>
    <row r="20" spans="1:7" x14ac:dyDescent="0.25">
      <c r="A20" s="28" t="s">
        <v>18</v>
      </c>
      <c r="B20" s="29"/>
      <c r="C20" s="28">
        <f>SUM(C15:C19)</f>
        <v>-341</v>
      </c>
      <c r="D20" s="28">
        <f>SUM(D15:D19)</f>
        <v>-341</v>
      </c>
    </row>
    <row r="21" spans="1:7" x14ac:dyDescent="0.25">
      <c r="A21" s="6" t="s">
        <v>19</v>
      </c>
      <c r="B21" s="7"/>
      <c r="C21" s="7"/>
      <c r="D21" s="7"/>
    </row>
    <row r="22" spans="1:7" x14ac:dyDescent="0.25">
      <c r="A22" s="7">
        <v>7000</v>
      </c>
      <c r="B22" s="7" t="s">
        <v>32</v>
      </c>
      <c r="C22" s="7">
        <v>-133</v>
      </c>
      <c r="D22" s="7">
        <v>-133</v>
      </c>
    </row>
    <row r="23" spans="1:7" x14ac:dyDescent="0.25">
      <c r="A23" s="7">
        <v>7510</v>
      </c>
      <c r="B23" s="7" t="s">
        <v>81</v>
      </c>
      <c r="C23" s="7"/>
      <c r="D23" s="7"/>
    </row>
    <row r="24" spans="1:7" x14ac:dyDescent="0.25">
      <c r="A24" s="7">
        <v>7012</v>
      </c>
      <c r="B24" s="10" t="s">
        <v>70</v>
      </c>
      <c r="C24" s="7"/>
      <c r="D24" s="7"/>
    </row>
    <row r="25" spans="1:7" x14ac:dyDescent="0.25">
      <c r="A25" s="28" t="s">
        <v>21</v>
      </c>
      <c r="B25" s="29"/>
      <c r="C25" s="28">
        <f>SUM(C22:C24)</f>
        <v>-133</v>
      </c>
      <c r="D25" s="28">
        <f>SUM(D22:D24)</f>
        <v>-133</v>
      </c>
    </row>
    <row r="26" spans="1:7" x14ac:dyDescent="0.25">
      <c r="A26" s="19" t="s">
        <v>22</v>
      </c>
      <c r="B26" s="20"/>
      <c r="C26" s="19">
        <f>SUM(C13,C20,C25)</f>
        <v>-574</v>
      </c>
      <c r="D26" s="19">
        <f>SUM(D13,D20,D25)</f>
        <v>-574</v>
      </c>
      <c r="G26" s="24"/>
    </row>
    <row r="27" spans="1:7" x14ac:dyDescent="0.25">
      <c r="A27" s="7">
        <v>7834</v>
      </c>
      <c r="B27" s="7" t="s">
        <v>117</v>
      </c>
      <c r="C27" s="25"/>
      <c r="D27" s="25"/>
    </row>
    <row r="28" spans="1:7" ht="18.75" customHeight="1" x14ac:dyDescent="0.25">
      <c r="A28" s="30" t="s">
        <v>33</v>
      </c>
      <c r="B28" s="31"/>
      <c r="C28" s="30">
        <f>SUM(C26,C8)</f>
        <v>176</v>
      </c>
      <c r="D28" s="30">
        <f>SUM(D26,D8)</f>
        <v>176</v>
      </c>
    </row>
  </sheetData>
  <sheetProtection sheet="1" objects="1" scenarios="1"/>
  <mergeCells count="2">
    <mergeCell ref="A2:B3"/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&amp;C&amp;"-,Fet"&amp;14&amp;F &amp;A</oddHeader>
    <oddFooter>&amp;L&amp;8&amp;D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61"/>
  <sheetViews>
    <sheetView topLeftCell="A35" zoomScale="120" zoomScaleNormal="120" workbookViewId="0">
      <selection activeCell="C61" sqref="C61"/>
    </sheetView>
  </sheetViews>
  <sheetFormatPr defaultColWidth="9.140625" defaultRowHeight="15" x14ac:dyDescent="0.25"/>
  <cols>
    <col min="1" max="1" width="9.140625" style="4"/>
    <col min="2" max="2" width="37.7109375" style="4" customWidth="1"/>
    <col min="3" max="3" width="8.85546875" style="4" customWidth="1"/>
    <col min="4" max="16384" width="9.140625" style="4"/>
  </cols>
  <sheetData>
    <row r="1" spans="1:7 16383:16383" ht="28.5" customHeight="1" x14ac:dyDescent="0.25">
      <c r="A1" s="53"/>
      <c r="B1" s="53"/>
      <c r="C1" s="53"/>
      <c r="D1" s="53"/>
    </row>
    <row r="2" spans="1:7 16383:16383" x14ac:dyDescent="0.25">
      <c r="A2" s="49" t="s">
        <v>136</v>
      </c>
      <c r="B2" s="50"/>
      <c r="C2" s="2" t="s">
        <v>2</v>
      </c>
      <c r="D2" s="3" t="s">
        <v>2</v>
      </c>
    </row>
    <row r="3" spans="1:7 16383:16383" ht="29.25" customHeight="1" x14ac:dyDescent="0.25">
      <c r="A3" s="51"/>
      <c r="B3" s="52"/>
      <c r="C3" s="5">
        <v>2026</v>
      </c>
      <c r="D3" s="5">
        <v>2025</v>
      </c>
    </row>
    <row r="4" spans="1:7 16383:16383" x14ac:dyDescent="0.25">
      <c r="A4" s="6" t="s">
        <v>27</v>
      </c>
      <c r="B4" s="7"/>
      <c r="C4" s="7"/>
      <c r="D4" s="7"/>
    </row>
    <row r="5" spans="1:7 16383:16383" x14ac:dyDescent="0.25">
      <c r="A5" s="6" t="s">
        <v>0</v>
      </c>
      <c r="B5" s="7"/>
      <c r="C5" s="7"/>
      <c r="D5" s="7"/>
    </row>
    <row r="6" spans="1:7 16383:16383" x14ac:dyDescent="0.25">
      <c r="A6" s="7">
        <v>3110</v>
      </c>
      <c r="B6" s="7" t="s">
        <v>138</v>
      </c>
      <c r="C6" s="7">
        <v>775</v>
      </c>
      <c r="D6" s="7">
        <v>1612</v>
      </c>
    </row>
    <row r="7" spans="1:7 16383:16383" x14ac:dyDescent="0.25">
      <c r="A7" s="7">
        <v>3990</v>
      </c>
      <c r="B7" s="7" t="s">
        <v>139</v>
      </c>
      <c r="C7" s="7"/>
      <c r="D7" s="7"/>
    </row>
    <row r="8" spans="1:7 16383:16383" x14ac:dyDescent="0.25">
      <c r="A8" s="7"/>
      <c r="B8" s="7"/>
      <c r="C8" s="7"/>
      <c r="D8" s="7"/>
    </row>
    <row r="9" spans="1:7 16383:16383" x14ac:dyDescent="0.25">
      <c r="A9" s="28" t="s">
        <v>3</v>
      </c>
      <c r="B9" s="29"/>
      <c r="C9" s="34">
        <f>SUM(C6:C8)</f>
        <v>775</v>
      </c>
      <c r="D9" s="34">
        <f>SUM(D6:D8)</f>
        <v>1612</v>
      </c>
      <c r="XFC9" s="12">
        <f>SUM(C9:XFB9)</f>
        <v>2387</v>
      </c>
    </row>
    <row r="10" spans="1:7 16383:16383" x14ac:dyDescent="0.25">
      <c r="A10" s="19" t="s">
        <v>6</v>
      </c>
      <c r="B10" s="20"/>
      <c r="C10" s="15">
        <f>SUM(C9)</f>
        <v>775</v>
      </c>
      <c r="D10" s="15">
        <f>SUM(D9)</f>
        <v>1612</v>
      </c>
      <c r="G10" s="4" t="s">
        <v>104</v>
      </c>
    </row>
    <row r="11" spans="1:7 16383:16383" x14ac:dyDescent="0.25">
      <c r="A11" s="6"/>
      <c r="B11" s="7"/>
      <c r="C11" s="7"/>
      <c r="D11" s="7"/>
    </row>
    <row r="12" spans="1:7 16383:16383" x14ac:dyDescent="0.25">
      <c r="A12" s="6" t="s">
        <v>7</v>
      </c>
      <c r="B12" s="7"/>
      <c r="C12" s="7"/>
      <c r="D12" s="7"/>
    </row>
    <row r="13" spans="1:7 16383:16383" x14ac:dyDescent="0.25">
      <c r="A13" s="6" t="s">
        <v>8</v>
      </c>
      <c r="B13" s="7"/>
      <c r="C13" s="7"/>
      <c r="D13" s="7"/>
    </row>
    <row r="14" spans="1:7 16383:16383" x14ac:dyDescent="0.25">
      <c r="A14" s="7">
        <v>4611</v>
      </c>
      <c r="B14" s="10" t="s">
        <v>86</v>
      </c>
      <c r="C14" s="10">
        <v>-20</v>
      </c>
      <c r="D14" s="10">
        <v>-20</v>
      </c>
    </row>
    <row r="15" spans="1:7 16383:16383" x14ac:dyDescent="0.25">
      <c r="A15" s="7"/>
      <c r="B15" s="7"/>
      <c r="C15" s="11"/>
      <c r="D15" s="11"/>
    </row>
    <row r="16" spans="1:7 16383:16383" x14ac:dyDescent="0.25">
      <c r="A16" s="7"/>
      <c r="C16" s="7"/>
      <c r="D16" s="7"/>
    </row>
    <row r="17" spans="1:6" x14ac:dyDescent="0.25">
      <c r="A17" s="7"/>
      <c r="B17" s="7"/>
      <c r="C17" s="10"/>
      <c r="D17" s="10"/>
    </row>
    <row r="18" spans="1:6" x14ac:dyDescent="0.25">
      <c r="A18" s="7"/>
      <c r="B18" s="7"/>
      <c r="C18" s="10"/>
      <c r="D18" s="10"/>
    </row>
    <row r="19" spans="1:6" x14ac:dyDescent="0.25">
      <c r="A19" s="7"/>
      <c r="B19" s="10"/>
      <c r="C19" s="10"/>
      <c r="D19" s="10"/>
    </row>
    <row r="20" spans="1:6" x14ac:dyDescent="0.25">
      <c r="A20" s="28" t="s">
        <v>29</v>
      </c>
      <c r="B20" s="29"/>
      <c r="C20" s="34">
        <f>SUM(C14:C19)</f>
        <v>-20</v>
      </c>
      <c r="D20" s="34">
        <f>SUM(D14:D19)</f>
        <v>-20</v>
      </c>
      <c r="F20" s="4" t="s">
        <v>104</v>
      </c>
    </row>
    <row r="21" spans="1:6" x14ac:dyDescent="0.25">
      <c r="A21" s="6" t="s">
        <v>12</v>
      </c>
      <c r="B21" s="7"/>
      <c r="C21" s="7"/>
      <c r="D21" s="7"/>
    </row>
    <row r="22" spans="1:6" x14ac:dyDescent="0.25">
      <c r="A22" s="7">
        <v>5120</v>
      </c>
      <c r="B22" s="7" t="s">
        <v>128</v>
      </c>
      <c r="C22" s="7">
        <v>-60</v>
      </c>
      <c r="D22" s="7">
        <v>-70</v>
      </c>
    </row>
    <row r="23" spans="1:6" x14ac:dyDescent="0.25">
      <c r="A23" s="7">
        <v>5140</v>
      </c>
      <c r="B23" s="7" t="s">
        <v>88</v>
      </c>
      <c r="C23" s="7">
        <v>-50</v>
      </c>
      <c r="D23" s="7">
        <v>-50</v>
      </c>
    </row>
    <row r="24" spans="1:6" x14ac:dyDescent="0.25">
      <c r="A24" s="7">
        <v>5210</v>
      </c>
      <c r="B24" s="7" t="s">
        <v>129</v>
      </c>
      <c r="C24" s="7"/>
      <c r="D24" s="7"/>
    </row>
    <row r="25" spans="1:6" x14ac:dyDescent="0.25">
      <c r="A25" s="7">
        <v>5420</v>
      </c>
      <c r="B25" s="7" t="s">
        <v>13</v>
      </c>
      <c r="C25" s="7"/>
      <c r="D25" s="7"/>
    </row>
    <row r="26" spans="1:6" x14ac:dyDescent="0.25">
      <c r="A26" s="7">
        <v>5511</v>
      </c>
      <c r="B26" s="7" t="s">
        <v>71</v>
      </c>
      <c r="C26" s="7"/>
      <c r="D26" s="7"/>
    </row>
    <row r="27" spans="1:6" x14ac:dyDescent="0.25">
      <c r="A27" s="7">
        <v>5520</v>
      </c>
      <c r="B27" s="7" t="s">
        <v>130</v>
      </c>
      <c r="C27" s="32"/>
      <c r="D27" s="7">
        <v>-100</v>
      </c>
    </row>
    <row r="28" spans="1:6" x14ac:dyDescent="0.25">
      <c r="A28" s="7">
        <v>5600</v>
      </c>
      <c r="B28" s="10" t="s">
        <v>31</v>
      </c>
      <c r="C28" s="7">
        <v>-10</v>
      </c>
      <c r="D28" s="7">
        <v>-10</v>
      </c>
    </row>
    <row r="29" spans="1:6" x14ac:dyDescent="0.25">
      <c r="A29" s="7">
        <v>6210</v>
      </c>
      <c r="B29" s="7" t="s">
        <v>39</v>
      </c>
      <c r="C29" s="7">
        <v>-15</v>
      </c>
      <c r="D29" s="7">
        <v>-15</v>
      </c>
    </row>
    <row r="30" spans="1:6" x14ac:dyDescent="0.25">
      <c r="A30" s="7">
        <v>6250</v>
      </c>
      <c r="B30" s="7" t="s">
        <v>57</v>
      </c>
      <c r="C30" s="7"/>
      <c r="D30" s="7"/>
    </row>
    <row r="31" spans="1:6" x14ac:dyDescent="0.25">
      <c r="A31" s="7">
        <v>6310</v>
      </c>
      <c r="B31" s="7" t="s">
        <v>141</v>
      </c>
      <c r="C31" s="7">
        <v>-55</v>
      </c>
      <c r="D31" s="7">
        <v>-55</v>
      </c>
    </row>
    <row r="32" spans="1:6" x14ac:dyDescent="0.25">
      <c r="A32" s="7">
        <v>6320</v>
      </c>
      <c r="B32" s="7" t="s">
        <v>69</v>
      </c>
      <c r="C32" s="7"/>
      <c r="D32" s="7"/>
    </row>
    <row r="33" spans="1:7" x14ac:dyDescent="0.25">
      <c r="A33" s="7">
        <v>6352</v>
      </c>
      <c r="B33" s="7" t="s">
        <v>72</v>
      </c>
      <c r="C33" s="7"/>
      <c r="D33" s="7"/>
    </row>
    <row r="34" spans="1:7" x14ac:dyDescent="0.25">
      <c r="A34" s="7">
        <v>6420</v>
      </c>
      <c r="B34" s="7" t="s">
        <v>131</v>
      </c>
      <c r="C34" s="7"/>
      <c r="D34" s="7"/>
    </row>
    <row r="35" spans="1:7" x14ac:dyDescent="0.25">
      <c r="A35" s="7">
        <v>6450</v>
      </c>
      <c r="B35" s="7" t="s">
        <v>132</v>
      </c>
      <c r="C35" s="7"/>
      <c r="D35" s="7"/>
    </row>
    <row r="36" spans="1:7" x14ac:dyDescent="0.25">
      <c r="A36" s="7">
        <v>6500</v>
      </c>
      <c r="B36" s="7" t="s">
        <v>15</v>
      </c>
      <c r="C36" s="7"/>
      <c r="D36" s="7"/>
    </row>
    <row r="37" spans="1:7" x14ac:dyDescent="0.25">
      <c r="A37" s="7">
        <v>6530</v>
      </c>
      <c r="B37" s="7" t="s">
        <v>87</v>
      </c>
      <c r="C37" s="7"/>
      <c r="D37" s="7"/>
    </row>
    <row r="38" spans="1:7" x14ac:dyDescent="0.25">
      <c r="A38" s="7">
        <v>6540</v>
      </c>
      <c r="B38" s="7" t="s">
        <v>73</v>
      </c>
      <c r="C38" s="7"/>
      <c r="D38" s="7"/>
    </row>
    <row r="39" spans="1:7" x14ac:dyDescent="0.25">
      <c r="A39" s="7">
        <v>6570</v>
      </c>
      <c r="B39" s="7" t="s">
        <v>61</v>
      </c>
      <c r="C39" s="7"/>
      <c r="D39" s="7"/>
    </row>
    <row r="40" spans="1:7" x14ac:dyDescent="0.25">
      <c r="A40" s="7">
        <v>6970</v>
      </c>
      <c r="B40" s="7" t="s">
        <v>74</v>
      </c>
      <c r="C40" s="7"/>
      <c r="D40" s="7"/>
      <c r="G40" s="4" t="s">
        <v>104</v>
      </c>
    </row>
    <row r="41" spans="1:7" x14ac:dyDescent="0.25">
      <c r="A41" s="7">
        <v>6981</v>
      </c>
      <c r="B41" s="7" t="s">
        <v>75</v>
      </c>
      <c r="C41" s="7"/>
      <c r="D41" s="7"/>
    </row>
    <row r="42" spans="1:7" x14ac:dyDescent="0.25">
      <c r="A42" s="7">
        <v>6982</v>
      </c>
      <c r="B42" s="7" t="s">
        <v>118</v>
      </c>
      <c r="C42" s="7"/>
      <c r="D42" s="7"/>
    </row>
    <row r="43" spans="1:7" x14ac:dyDescent="0.25">
      <c r="A43" s="7">
        <v>6990</v>
      </c>
      <c r="B43" s="7" t="s">
        <v>76</v>
      </c>
      <c r="C43" s="7"/>
      <c r="D43" s="7"/>
    </row>
    <row r="44" spans="1:7" x14ac:dyDescent="0.25">
      <c r="A44" s="28" t="s">
        <v>18</v>
      </c>
      <c r="B44" s="29"/>
      <c r="C44" s="34">
        <f>SUM(C22:C43)</f>
        <v>-190</v>
      </c>
      <c r="D44" s="34">
        <f>SUM(D22:D43)</f>
        <v>-300</v>
      </c>
    </row>
    <row r="45" spans="1:7" x14ac:dyDescent="0.25">
      <c r="A45" s="6" t="s">
        <v>19</v>
      </c>
      <c r="B45" s="7"/>
      <c r="C45" s="7"/>
      <c r="D45" s="7"/>
    </row>
    <row r="46" spans="1:7" x14ac:dyDescent="0.25">
      <c r="A46" s="7">
        <v>7000</v>
      </c>
      <c r="B46" s="7" t="s">
        <v>32</v>
      </c>
      <c r="C46" s="7">
        <v>-30</v>
      </c>
      <c r="D46" s="7">
        <v>-50</v>
      </c>
    </row>
    <row r="47" spans="1:7" x14ac:dyDescent="0.25">
      <c r="A47" s="7">
        <v>7011</v>
      </c>
      <c r="B47" s="7" t="s">
        <v>77</v>
      </c>
      <c r="C47" s="7">
        <v>-55</v>
      </c>
      <c r="D47" s="7">
        <v>-50</v>
      </c>
    </row>
    <row r="48" spans="1:7" x14ac:dyDescent="0.25">
      <c r="A48" s="7">
        <v>7510</v>
      </c>
      <c r="B48" s="7" t="s">
        <v>81</v>
      </c>
      <c r="C48" s="7">
        <v>-17</v>
      </c>
      <c r="D48" s="7">
        <v>-16</v>
      </c>
    </row>
    <row r="49" spans="1:6" x14ac:dyDescent="0.25">
      <c r="A49" s="7">
        <v>7610</v>
      </c>
      <c r="B49" s="7" t="s">
        <v>20</v>
      </c>
      <c r="C49" s="7"/>
      <c r="D49" s="7"/>
    </row>
    <row r="50" spans="1:6" x14ac:dyDescent="0.25">
      <c r="A50" s="28" t="s">
        <v>21</v>
      </c>
      <c r="B50" s="29"/>
      <c r="C50" s="28">
        <f>SUM(C46:C49)</f>
        <v>-102</v>
      </c>
      <c r="D50" s="28">
        <f>SUM(D46:D49)</f>
        <v>-116</v>
      </c>
    </row>
    <row r="51" spans="1:6" x14ac:dyDescent="0.25">
      <c r="A51" s="6" t="s">
        <v>35</v>
      </c>
      <c r="B51" s="7"/>
      <c r="C51" s="7"/>
      <c r="D51" s="7"/>
    </row>
    <row r="52" spans="1:6" x14ac:dyDescent="0.25">
      <c r="A52" s="7">
        <v>7833</v>
      </c>
      <c r="B52" s="7" t="s">
        <v>78</v>
      </c>
      <c r="C52" s="10"/>
      <c r="D52" s="10"/>
    </row>
    <row r="53" spans="1:6" x14ac:dyDescent="0.25">
      <c r="A53" s="7">
        <v>7834</v>
      </c>
      <c r="B53" s="7" t="s">
        <v>119</v>
      </c>
      <c r="C53" s="10"/>
      <c r="D53" s="10"/>
    </row>
    <row r="54" spans="1:6" x14ac:dyDescent="0.25">
      <c r="A54" s="28" t="s">
        <v>36</v>
      </c>
      <c r="B54" s="29"/>
      <c r="C54" s="28">
        <f>SUM(C52:C53)</f>
        <v>0</v>
      </c>
      <c r="D54" s="28">
        <f>SUM(D52:D53)</f>
        <v>0</v>
      </c>
      <c r="E54" s="4" t="s">
        <v>104</v>
      </c>
    </row>
    <row r="55" spans="1:6" x14ac:dyDescent="0.25">
      <c r="A55" s="19" t="s">
        <v>22</v>
      </c>
      <c r="B55" s="20"/>
      <c r="C55" s="15">
        <f>SUM(C20,C44,C50,C54)</f>
        <v>-312</v>
      </c>
      <c r="D55" s="15">
        <f>SUM(D20,D44,D50,D54)</f>
        <v>-436</v>
      </c>
    </row>
    <row r="56" spans="1:6" hidden="1" x14ac:dyDescent="0.25">
      <c r="A56" s="6"/>
      <c r="B56" s="7"/>
      <c r="C56" s="33"/>
      <c r="D56" s="33"/>
    </row>
    <row r="57" spans="1:6" x14ac:dyDescent="0.25">
      <c r="A57" s="6" t="s">
        <v>66</v>
      </c>
      <c r="B57" s="7"/>
      <c r="C57" s="7"/>
      <c r="D57" s="7"/>
    </row>
    <row r="58" spans="1:6" x14ac:dyDescent="0.25">
      <c r="A58" s="7">
        <v>8301</v>
      </c>
      <c r="B58" s="7" t="s">
        <v>65</v>
      </c>
      <c r="C58" s="7"/>
      <c r="D58" s="7"/>
    </row>
    <row r="59" spans="1:6" x14ac:dyDescent="0.25">
      <c r="A59" s="19" t="s">
        <v>67</v>
      </c>
      <c r="B59" s="20"/>
      <c r="C59" s="15">
        <f>SUM(C58)</f>
        <v>0</v>
      </c>
      <c r="D59" s="15">
        <f>SUM(D58)</f>
        <v>0</v>
      </c>
    </row>
    <row r="60" spans="1:6" x14ac:dyDescent="0.25">
      <c r="A60" s="27"/>
      <c r="B60" s="27"/>
      <c r="C60" s="27"/>
      <c r="D60" s="27"/>
    </row>
    <row r="61" spans="1:6" x14ac:dyDescent="0.25">
      <c r="A61" s="30" t="s">
        <v>33</v>
      </c>
      <c r="B61" s="31"/>
      <c r="C61" s="35">
        <f>SUM(C59,C55,C10)</f>
        <v>463</v>
      </c>
      <c r="D61" s="35">
        <f>SUM(D59,D55,D10)</f>
        <v>1176</v>
      </c>
      <c r="F61" s="4" t="s">
        <v>104</v>
      </c>
    </row>
  </sheetData>
  <sheetProtection sheet="1" objects="1" scenarios="1"/>
  <mergeCells count="2">
    <mergeCell ref="A2:B3"/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&amp;C&amp;"-,Fet"&amp;14&amp;F &amp;A</oddHeader>
    <oddFooter>&amp;L&amp;8&amp;D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8"/>
  <sheetViews>
    <sheetView tabSelected="1" workbookViewId="0">
      <selection activeCell="A18" sqref="A18"/>
    </sheetView>
  </sheetViews>
  <sheetFormatPr defaultColWidth="9.140625" defaultRowHeight="15" x14ac:dyDescent="0.25"/>
  <cols>
    <col min="1" max="1" width="27" style="4" customWidth="1"/>
    <col min="2" max="2" width="16.85546875" style="4" bestFit="1" customWidth="1"/>
    <col min="3" max="3" width="12.42578125" style="4" customWidth="1"/>
    <col min="4" max="4" width="15" style="4" customWidth="1"/>
    <col min="5" max="5" width="14.140625" style="4" customWidth="1"/>
    <col min="6" max="16384" width="9.140625" style="4"/>
  </cols>
  <sheetData>
    <row r="1" spans="1:6" ht="15.75" thickBot="1" x14ac:dyDescent="0.3">
      <c r="A1" s="36" t="s">
        <v>145</v>
      </c>
    </row>
    <row r="2" spans="1:6" ht="33.75" customHeight="1" x14ac:dyDescent="0.25">
      <c r="A2" s="7"/>
      <c r="B2" s="46" t="s">
        <v>84</v>
      </c>
      <c r="C2" s="47" t="s">
        <v>85</v>
      </c>
      <c r="D2" s="48" t="s">
        <v>140</v>
      </c>
      <c r="E2" s="37" t="s">
        <v>144</v>
      </c>
    </row>
    <row r="3" spans="1:6" x14ac:dyDescent="0.25">
      <c r="A3" s="26" t="s">
        <v>27</v>
      </c>
      <c r="B3" s="27"/>
      <c r="C3" s="27"/>
      <c r="D3" s="38"/>
      <c r="E3" s="39"/>
    </row>
    <row r="4" spans="1:6" x14ac:dyDescent="0.25">
      <c r="A4" s="27" t="s">
        <v>0</v>
      </c>
      <c r="B4" s="40">
        <f>SUM(Bas!C10)</f>
        <v>5050</v>
      </c>
      <c r="C4" s="40">
        <f>SUM(Entreprenad!C8)</f>
        <v>750</v>
      </c>
      <c r="D4" s="41">
        <f>SUM(Elproduktion!C9)</f>
        <v>775</v>
      </c>
      <c r="E4" s="42"/>
    </row>
    <row r="5" spans="1:6" x14ac:dyDescent="0.25">
      <c r="A5" s="27" t="s">
        <v>4</v>
      </c>
      <c r="B5" s="40">
        <f>SUM(Bas!C21)</f>
        <v>737</v>
      </c>
      <c r="C5" s="27"/>
      <c r="D5" s="38"/>
      <c r="E5" s="42"/>
    </row>
    <row r="6" spans="1:6" x14ac:dyDescent="0.25">
      <c r="A6" s="19" t="s">
        <v>6</v>
      </c>
      <c r="B6" s="15">
        <f>SUM(B4:B5)</f>
        <v>5787</v>
      </c>
      <c r="C6" s="15">
        <f t="shared" ref="C6" si="0">SUM(C4:C5)</f>
        <v>750</v>
      </c>
      <c r="D6" s="15">
        <f>SUM(D4:D5)</f>
        <v>775</v>
      </c>
      <c r="E6" s="43">
        <f>SUM(B6:D6)</f>
        <v>7312</v>
      </c>
      <c r="F6" s="12"/>
    </row>
    <row r="7" spans="1:6" x14ac:dyDescent="0.25">
      <c r="A7" s="26"/>
      <c r="B7" s="27"/>
      <c r="C7" s="27"/>
      <c r="D7" s="38"/>
      <c r="E7" s="39"/>
    </row>
    <row r="8" spans="1:6" x14ac:dyDescent="0.25">
      <c r="A8" s="26" t="s">
        <v>7</v>
      </c>
      <c r="B8" s="27"/>
      <c r="C8" s="27"/>
      <c r="D8" s="38"/>
      <c r="E8" s="39"/>
    </row>
    <row r="9" spans="1:6" x14ac:dyDescent="0.25">
      <c r="A9" s="27" t="s">
        <v>79</v>
      </c>
      <c r="B9" s="40">
        <f>SUM(Bas!C31)</f>
        <v>-705</v>
      </c>
      <c r="C9" s="40">
        <f>Entreprenad!C13</f>
        <v>-100</v>
      </c>
      <c r="D9" s="41">
        <f>SUM(Elproduktion!C20)</f>
        <v>-20</v>
      </c>
      <c r="E9" s="42"/>
    </row>
    <row r="10" spans="1:6" x14ac:dyDescent="0.25">
      <c r="A10" s="27" t="s">
        <v>113</v>
      </c>
      <c r="B10" s="40">
        <f>SUM(Bas!C69)</f>
        <v>-2820</v>
      </c>
      <c r="C10" s="40">
        <f>SUM(Entreprenad!C20)</f>
        <v>-341</v>
      </c>
      <c r="D10" s="41">
        <f>SUM(Elproduktion!C44)</f>
        <v>-190</v>
      </c>
      <c r="E10" s="42"/>
    </row>
    <row r="11" spans="1:6" x14ac:dyDescent="0.25">
      <c r="A11" s="27" t="s">
        <v>19</v>
      </c>
      <c r="B11" s="40">
        <f>SUM(Bas!C88)</f>
        <v>-1860</v>
      </c>
      <c r="C11" s="40">
        <f>SUM(Entreprenad!C25)</f>
        <v>-133</v>
      </c>
      <c r="D11" s="41">
        <f>SUM(Elproduktion!C50)</f>
        <v>-102</v>
      </c>
      <c r="E11" s="42"/>
    </row>
    <row r="12" spans="1:6" x14ac:dyDescent="0.25">
      <c r="A12" s="27" t="s">
        <v>80</v>
      </c>
      <c r="B12" s="40">
        <f>SUM(Bas!C96)</f>
        <v>-725</v>
      </c>
      <c r="C12" s="40"/>
      <c r="D12" s="41">
        <f>SUM(Elproduktion!C54)</f>
        <v>0</v>
      </c>
      <c r="E12" s="42"/>
    </row>
    <row r="13" spans="1:6" x14ac:dyDescent="0.25">
      <c r="A13" s="19" t="s">
        <v>22</v>
      </c>
      <c r="B13" s="15">
        <f>SUM(B9:B12)</f>
        <v>-6110</v>
      </c>
      <c r="C13" s="15">
        <f>SUM(C9:C12)</f>
        <v>-574</v>
      </c>
      <c r="D13" s="15">
        <f>SUM(D9:D12)</f>
        <v>-312</v>
      </c>
      <c r="E13" s="43">
        <f>SUM(B13:D13)</f>
        <v>-6996</v>
      </c>
    </row>
    <row r="14" spans="1:6" x14ac:dyDescent="0.25">
      <c r="A14" s="26"/>
      <c r="B14" s="40"/>
      <c r="C14" s="27"/>
      <c r="D14" s="38"/>
      <c r="E14" s="42"/>
    </row>
    <row r="15" spans="1:6" ht="30" customHeight="1" x14ac:dyDescent="0.25">
      <c r="A15" s="44" t="s">
        <v>67</v>
      </c>
      <c r="B15" s="27">
        <f>SUM(Bas!C103)</f>
        <v>420</v>
      </c>
      <c r="C15" s="27"/>
      <c r="D15" s="38"/>
      <c r="E15" s="42"/>
    </row>
    <row r="16" spans="1:6" x14ac:dyDescent="0.25">
      <c r="A16" s="26"/>
      <c r="B16" s="40"/>
      <c r="C16" s="27"/>
      <c r="D16" s="41"/>
      <c r="E16" s="42"/>
    </row>
    <row r="17" spans="1:5" ht="15.75" thickBot="1" x14ac:dyDescent="0.3">
      <c r="A17" s="21" t="s">
        <v>33</v>
      </c>
      <c r="B17" s="13">
        <f>SUM(B6,B13,B15)</f>
        <v>97</v>
      </c>
      <c r="C17" s="13">
        <f t="shared" ref="C17" si="1">C6+C13</f>
        <v>176</v>
      </c>
      <c r="D17" s="13">
        <f>D6+D13</f>
        <v>463</v>
      </c>
      <c r="E17" s="45">
        <f>SUM(B17:D17)</f>
        <v>736</v>
      </c>
    </row>
    <row r="18" spans="1:5" x14ac:dyDescent="0.25">
      <c r="B18" s="12"/>
      <c r="E18" s="12"/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&amp;C&amp;"-,Fet"&amp;14&amp;F &amp;A</oddHeader>
    <oddFooter>&amp;L&amp;8&amp;D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Bas</vt:lpstr>
      <vt:lpstr>Entreprenad</vt:lpstr>
      <vt:lpstr>Elproduktion</vt:lpstr>
      <vt:lpstr>Alla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</dc:creator>
  <cp:lastModifiedBy>Urban Olsson | Hamra Besparingsskog</cp:lastModifiedBy>
  <cp:lastPrinted>2023-10-26T05:54:32Z</cp:lastPrinted>
  <dcterms:created xsi:type="dcterms:W3CDTF">2015-09-22T06:02:36Z</dcterms:created>
  <dcterms:modified xsi:type="dcterms:W3CDTF">2025-09-22T06:04:15Z</dcterms:modified>
</cp:coreProperties>
</file>